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l.daniel\Dropbox\"/>
    </mc:Choice>
  </mc:AlternateContent>
  <bookViews>
    <workbookView xWindow="240" yWindow="135" windowWidth="18795" windowHeight="844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Tabelle1!$A$1:$L$29</definedName>
  </definedNames>
  <calcPr calcId="171026"/>
</workbook>
</file>

<file path=xl/calcChain.xml><?xml version="1.0" encoding="utf-8"?>
<calcChain xmlns="http://schemas.openxmlformats.org/spreadsheetml/2006/main">
  <c r="D17" i="1" l="1"/>
  <c r="L7" i="1"/>
  <c r="L8" i="1"/>
  <c r="L9" i="1"/>
  <c r="L10" i="1"/>
  <c r="L11" i="1"/>
  <c r="L12" i="1"/>
  <c r="L13" i="1"/>
  <c r="L14" i="1"/>
  <c r="L15" i="1"/>
  <c r="L6" i="1"/>
  <c r="K6" i="1"/>
  <c r="K7" i="1"/>
  <c r="K8" i="1"/>
  <c r="K9" i="1"/>
  <c r="K10" i="1"/>
  <c r="K11" i="1"/>
  <c r="K12" i="1"/>
  <c r="K13" i="1"/>
  <c r="K14" i="1"/>
  <c r="K15" i="1"/>
  <c r="J7" i="1"/>
  <c r="J8" i="1"/>
  <c r="J9" i="1"/>
  <c r="J10" i="1"/>
  <c r="J11" i="1"/>
  <c r="J12" i="1"/>
  <c r="J13" i="1"/>
  <c r="J14" i="1"/>
  <c r="J15" i="1"/>
  <c r="J6" i="1"/>
  <c r="I7" i="1"/>
  <c r="I8" i="1"/>
  <c r="I9" i="1"/>
  <c r="I10" i="1"/>
  <c r="I11" i="1"/>
  <c r="I12" i="1"/>
  <c r="I13" i="1"/>
  <c r="I14" i="1"/>
  <c r="I15" i="1"/>
  <c r="H7" i="1"/>
  <c r="H8" i="1"/>
  <c r="H9" i="1"/>
  <c r="H10" i="1"/>
  <c r="H11" i="1"/>
  <c r="H12" i="1"/>
  <c r="H13" i="1"/>
  <c r="H14" i="1"/>
  <c r="H15" i="1"/>
  <c r="H6" i="1"/>
  <c r="I6" i="1"/>
  <c r="G7" i="1"/>
  <c r="G8" i="1"/>
  <c r="G9" i="1"/>
  <c r="G10" i="1"/>
  <c r="G11" i="1"/>
  <c r="G12" i="1"/>
  <c r="G13" i="1"/>
  <c r="G14" i="1"/>
  <c r="G15" i="1"/>
  <c r="G6" i="1"/>
  <c r="L17" i="1"/>
  <c r="I17" i="1"/>
  <c r="H17" i="1"/>
  <c r="K17" i="1"/>
  <c r="J17" i="1"/>
  <c r="G17" i="1"/>
</calcChain>
</file>

<file path=xl/comments1.xml><?xml version="1.0" encoding="utf-8"?>
<comments xmlns="http://schemas.openxmlformats.org/spreadsheetml/2006/main">
  <authors>
    <author>Daniel Wall</author>
  </authors>
  <commentList>
    <comment ref="D5" authorId="0" shapeId="0">
      <text>
        <r>
          <rPr>
            <b/>
            <sz val="9"/>
            <color indexed="81"/>
            <rFont val="Segoe UI"/>
            <charset val="1"/>
          </rPr>
          <t>Daniel Wall:</t>
        </r>
        <r>
          <rPr>
            <sz val="9"/>
            <color indexed="81"/>
            <rFont val="Segoe UI"/>
            <charset val="1"/>
          </rPr>
          <t xml:space="preserve">
Einzutragen ist der reguläre Preis ohne Bahncard und nur, wenn kein Sparpreis gebucht wird.
Ist Hinfahrt Flexpreis, Rückfahrt Sparpreis, in getrennte Zeilen eintragen.
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Daniel Wall:</t>
        </r>
        <r>
          <rPr>
            <sz val="9"/>
            <color indexed="81"/>
            <rFont val="Segoe UI"/>
            <family val="2"/>
          </rPr>
          <t xml:space="preserve">
Hier die üblichen Sparpreise eintragen, sofern es 25% Ermäßigung mit BC gibt.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Daniel Wall:</t>
        </r>
        <r>
          <rPr>
            <sz val="9"/>
            <color indexed="81"/>
            <rFont val="Segoe UI"/>
            <family val="2"/>
          </rPr>
          <t xml:space="preserve">
Hier nur nicht rabattierte Reisekosten wie Reservierungen, Buchungsentgelte und das</t>
        </r>
        <r>
          <rPr>
            <b/>
            <sz val="9"/>
            <color indexed="81"/>
            <rFont val="Segoe UI"/>
            <family val="2"/>
          </rPr>
          <t xml:space="preserve"> DB-Veranstaltungsticket </t>
        </r>
        <r>
          <rPr>
            <sz val="9"/>
            <color indexed="81"/>
            <rFont val="Segoe UI"/>
            <family val="2"/>
          </rPr>
          <t>eintragen.</t>
        </r>
      </text>
    </comment>
  </commentList>
</comments>
</file>

<file path=xl/sharedStrings.xml><?xml version="1.0" encoding="utf-8"?>
<sst xmlns="http://schemas.openxmlformats.org/spreadsheetml/2006/main" count="46" uniqueCount="46">
  <si>
    <t>Amortisationsberechnung für BC 25/50, MyBC25/50 und BC Business 25/50 2. Klasse:</t>
  </si>
  <si>
    <t>Name, Vorname</t>
  </si>
  <si>
    <t>Gültigkeit BC:</t>
  </si>
  <si>
    <t>25.10.2016-23.10.2017</t>
  </si>
  <si>
    <t>Datum</t>
  </si>
  <si>
    <t>Fahrt nach</t>
  </si>
  <si>
    <t>Grund der Reise</t>
  </si>
  <si>
    <t xml:space="preserve">Reg. Preis o. BC </t>
  </si>
  <si>
    <t>Sparpreis</t>
  </si>
  <si>
    <t>Reservierung</t>
  </si>
  <si>
    <t>Preis mit BC 25</t>
  </si>
  <si>
    <t>Preis mit BC 50</t>
  </si>
  <si>
    <t>My BC 25 U27</t>
  </si>
  <si>
    <t>My BC 50 U27</t>
  </si>
  <si>
    <t>Preis mit BCB 25</t>
  </si>
  <si>
    <t>Preis mit BCB 50</t>
  </si>
  <si>
    <t>Wernigerode</t>
  </si>
  <si>
    <t>Beispielsfahrt 1</t>
  </si>
  <si>
    <t>Berlin</t>
  </si>
  <si>
    <t>Beispielsfahrt 2</t>
  </si>
  <si>
    <t>Göttingen</t>
  </si>
  <si>
    <t>Beispielsfahrt 3</t>
  </si>
  <si>
    <t>Weimar</t>
  </si>
  <si>
    <t>Beispielsfahrt 4</t>
  </si>
  <si>
    <t>Kassel</t>
  </si>
  <si>
    <t>Beispielsfahrt 5 - hin</t>
  </si>
  <si>
    <t>München</t>
  </si>
  <si>
    <t>Beispielsfahrt 5 - zurück</t>
  </si>
  <si>
    <t>Elstal</t>
  </si>
  <si>
    <t>Beispielsfahrt 6</t>
  </si>
  <si>
    <t>Kartenpreis</t>
  </si>
  <si>
    <t>-</t>
  </si>
  <si>
    <t>Kosten Total:</t>
  </si>
  <si>
    <t>Legende:</t>
  </si>
  <si>
    <t>BC 25</t>
  </si>
  <si>
    <t>BahnCard 25</t>
  </si>
  <si>
    <t>BC 50</t>
  </si>
  <si>
    <t>BahnCard 50</t>
  </si>
  <si>
    <t>BCB 25</t>
  </si>
  <si>
    <t>BahnCard Business 25</t>
  </si>
  <si>
    <t>BCB 50</t>
  </si>
  <si>
    <t>BahnCard Business 50</t>
  </si>
  <si>
    <r>
      <rPr>
        <b/>
        <sz val="11"/>
        <color theme="1"/>
        <rFont val="Calibri"/>
        <family val="2"/>
        <scheme val="minor"/>
      </rPr>
      <t xml:space="preserve">Orientierungswerte </t>
    </r>
    <r>
      <rPr>
        <sz val="11"/>
        <color theme="1"/>
        <rFont val="Calibri"/>
        <family val="2"/>
        <scheme val="minor"/>
      </rPr>
      <t>(ohne Reservierungen und Sparpreise):</t>
    </r>
  </si>
  <si>
    <t>Ab 160 € Fahrtkosten pro Jahr lohnt sich die My BC 50 U27 (die My BC 25 U27 lohnt sich niemals)</t>
  </si>
  <si>
    <t>Ab 360 € Fahrtkosten pro Jahr lohnt sich die BC 25</t>
  </si>
  <si>
    <t>Ab 560 € Fahrtkosten pro Jahr lohnt sich die BC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</si>
</sst>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/m/yy;@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9"/>
      <name val="Arial"/>
      <family val="2"/>
    </font>
    <font>
      <b/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44" fontId="2" fillId="0" borderId="1" xfId="1" applyFont="1" applyBorder="1"/>
    <xf numFmtId="44" fontId="2" fillId="0" borderId="1" xfId="1" applyFont="1" applyFill="1" applyBorder="1"/>
    <xf numFmtId="164" fontId="0" fillId="0" borderId="1" xfId="0" applyNumberFormat="1" applyBorder="1"/>
    <xf numFmtId="164" fontId="0" fillId="0" borderId="1" xfId="0" applyNumberFormat="1" applyFont="1" applyBorder="1"/>
    <xf numFmtId="44" fontId="2" fillId="2" borderId="1" xfId="1" applyFont="1" applyFill="1" applyBorder="1"/>
    <xf numFmtId="44" fontId="2" fillId="3" borderId="1" xfId="1" applyFont="1" applyFill="1" applyBorder="1"/>
    <xf numFmtId="44" fontId="2" fillId="4" borderId="1" xfId="1" applyFont="1" applyFill="1" applyBorder="1"/>
    <xf numFmtId="44" fontId="12" fillId="0" borderId="1" xfId="1" applyFont="1" applyBorder="1"/>
    <xf numFmtId="44" fontId="2" fillId="4" borderId="2" xfId="1" applyFont="1" applyFill="1" applyBorder="1"/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44" fontId="2" fillId="2" borderId="0" xfId="1" applyFont="1" applyFill="1" applyBorder="1"/>
    <xf numFmtId="0" fontId="1" fillId="2" borderId="4" xfId="0" applyFont="1" applyFill="1" applyBorder="1"/>
    <xf numFmtId="44" fontId="2" fillId="2" borderId="4" xfId="1" applyFont="1" applyFill="1" applyBorder="1"/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44" fontId="13" fillId="0" borderId="1" xfId="1" applyFont="1" applyBorder="1"/>
    <xf numFmtId="44" fontId="14" fillId="0" borderId="1" xfId="1" applyFont="1" applyBorder="1"/>
    <xf numFmtId="0" fontId="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28"/>
  <sheetViews>
    <sheetView tabSelected="1" zoomScale="115" zoomScaleNormal="115" workbookViewId="0"/>
  </sheetViews>
  <sheetFormatPr baseColWidth="10" defaultColWidth="11.42578125" defaultRowHeight="15" x14ac:dyDescent="0.25"/>
  <cols>
    <col min="2" max="2" width="15.28515625" customWidth="1"/>
    <col min="3" max="3" width="22" customWidth="1"/>
    <col min="4" max="4" width="15.28515625" customWidth="1"/>
    <col min="5" max="5" width="10.140625" customWidth="1"/>
    <col min="6" max="6" width="13.28515625" customWidth="1"/>
    <col min="7" max="8" width="14.7109375" bestFit="1" customWidth="1"/>
    <col min="9" max="10" width="14.7109375" customWidth="1"/>
    <col min="11" max="11" width="11.140625" customWidth="1"/>
    <col min="12" max="12" width="13.7109375" customWidth="1"/>
    <col min="13" max="13" width="19" bestFit="1" customWidth="1"/>
    <col min="14" max="14" width="20.5703125" customWidth="1"/>
  </cols>
  <sheetData>
    <row r="3" spans="1:15" x14ac:dyDescent="0.25">
      <c r="A3" s="1" t="s">
        <v>0</v>
      </c>
      <c r="F3" s="29" t="s">
        <v>1</v>
      </c>
      <c r="G3" s="29"/>
      <c r="H3" t="s">
        <v>2</v>
      </c>
      <c r="K3" t="s">
        <v>3</v>
      </c>
    </row>
    <row r="5" spans="1:15" x14ac:dyDescent="0.25">
      <c r="A5" s="20" t="s">
        <v>4</v>
      </c>
      <c r="B5" s="20" t="s">
        <v>5</v>
      </c>
      <c r="C5" s="20" t="s">
        <v>6</v>
      </c>
      <c r="D5" s="26" t="s">
        <v>7</v>
      </c>
      <c r="E5" s="20" t="s">
        <v>8</v>
      </c>
      <c r="F5" s="25" t="s">
        <v>9</v>
      </c>
      <c r="G5" s="20" t="s">
        <v>10</v>
      </c>
      <c r="H5" s="21" t="s">
        <v>11</v>
      </c>
      <c r="I5" s="22" t="s">
        <v>12</v>
      </c>
      <c r="J5" s="22" t="s">
        <v>13</v>
      </c>
      <c r="K5" s="23" t="s">
        <v>14</v>
      </c>
      <c r="L5" s="24" t="s">
        <v>15</v>
      </c>
      <c r="M5" s="18"/>
      <c r="N5" s="16"/>
      <c r="O5" s="14"/>
    </row>
    <row r="6" spans="1:15" x14ac:dyDescent="0.25">
      <c r="A6" s="7">
        <v>42652</v>
      </c>
      <c r="B6" s="2" t="s">
        <v>16</v>
      </c>
      <c r="C6" s="2" t="s">
        <v>17</v>
      </c>
      <c r="D6" s="5">
        <v>100</v>
      </c>
      <c r="E6" s="5"/>
      <c r="F6" s="5">
        <v>9</v>
      </c>
      <c r="G6" s="10">
        <f>$D6*0.75+$E6*0.75+$F6</f>
        <v>84</v>
      </c>
      <c r="H6" s="10">
        <f>$D6*0.5+$E6*0.75+$F6</f>
        <v>59</v>
      </c>
      <c r="I6" s="10">
        <f>$D6*0.75+$E6*0.75+$F6</f>
        <v>84</v>
      </c>
      <c r="J6" s="10">
        <f>$D6*0.5+$E6*0.75+$F6</f>
        <v>59</v>
      </c>
      <c r="K6" s="10">
        <f>$D6*0.75+$E6*0.75+$F6</f>
        <v>84</v>
      </c>
      <c r="L6" s="10">
        <f>$D6*0.5+$E6*0.75+$F6</f>
        <v>59</v>
      </c>
      <c r="M6" s="19"/>
      <c r="N6" s="17"/>
      <c r="O6" s="14"/>
    </row>
    <row r="7" spans="1:15" x14ac:dyDescent="0.25">
      <c r="A7" s="8">
        <v>42714</v>
      </c>
      <c r="B7" s="2" t="s">
        <v>18</v>
      </c>
      <c r="C7" s="2" t="s">
        <v>19</v>
      </c>
      <c r="D7" s="5">
        <v>100</v>
      </c>
      <c r="E7" s="5"/>
      <c r="F7" s="5">
        <v>9</v>
      </c>
      <c r="G7" s="10">
        <f t="shared" ref="G7:G15" si="0">$D7*0.75+$E7*0.75+$F7</f>
        <v>84</v>
      </c>
      <c r="H7" s="10">
        <f t="shared" ref="H7:H15" si="1">$D7*0.5+$E7*0.75+$F7</f>
        <v>59</v>
      </c>
      <c r="I7" s="10">
        <f t="shared" ref="I7:I15" si="2">$D7*0.75+$E7*0.75+$F7</f>
        <v>84</v>
      </c>
      <c r="J7" s="10">
        <f t="shared" ref="J7:J15" si="3">$D7*0.5+$E7*0.75+$F7</f>
        <v>59</v>
      </c>
      <c r="K7" s="10">
        <f t="shared" ref="K7:K15" si="4">$D7*0.75+EI7*0.75+$F7</f>
        <v>84</v>
      </c>
      <c r="L7" s="10">
        <f t="shared" ref="L7:L15" si="5">$D7*0.5+$E7*0.75+$F7</f>
        <v>59</v>
      </c>
      <c r="M7" s="19"/>
      <c r="N7" s="17"/>
      <c r="O7" s="14"/>
    </row>
    <row r="8" spans="1:15" x14ac:dyDescent="0.25">
      <c r="A8" s="7">
        <v>42716</v>
      </c>
      <c r="B8" s="2" t="s">
        <v>20</v>
      </c>
      <c r="C8" s="2" t="s">
        <v>21</v>
      </c>
      <c r="D8" s="5">
        <v>100</v>
      </c>
      <c r="E8" s="5"/>
      <c r="F8" s="5">
        <v>9</v>
      </c>
      <c r="G8" s="10">
        <f t="shared" si="0"/>
        <v>84</v>
      </c>
      <c r="H8" s="10">
        <f t="shared" si="1"/>
        <v>59</v>
      </c>
      <c r="I8" s="10">
        <f t="shared" si="2"/>
        <v>84</v>
      </c>
      <c r="J8" s="10">
        <f t="shared" si="3"/>
        <v>59</v>
      </c>
      <c r="K8" s="10">
        <f t="shared" si="4"/>
        <v>84</v>
      </c>
      <c r="L8" s="10">
        <f t="shared" si="5"/>
        <v>59</v>
      </c>
      <c r="M8" s="19"/>
      <c r="N8" s="17"/>
      <c r="O8" s="14"/>
    </row>
    <row r="9" spans="1:15" x14ac:dyDescent="0.25">
      <c r="A9" s="7">
        <v>42743</v>
      </c>
      <c r="B9" s="2" t="s">
        <v>22</v>
      </c>
      <c r="C9" s="2" t="s">
        <v>23</v>
      </c>
      <c r="D9" s="5">
        <v>100</v>
      </c>
      <c r="E9" s="5"/>
      <c r="F9" s="5">
        <v>9</v>
      </c>
      <c r="G9" s="10">
        <f t="shared" si="0"/>
        <v>84</v>
      </c>
      <c r="H9" s="10">
        <f t="shared" si="1"/>
        <v>59</v>
      </c>
      <c r="I9" s="10">
        <f t="shared" si="2"/>
        <v>84</v>
      </c>
      <c r="J9" s="10">
        <f t="shared" si="3"/>
        <v>59</v>
      </c>
      <c r="K9" s="10">
        <f t="shared" si="4"/>
        <v>84</v>
      </c>
      <c r="L9" s="10">
        <f t="shared" si="5"/>
        <v>59</v>
      </c>
      <c r="M9" s="19"/>
      <c r="N9" s="17"/>
      <c r="O9" s="14"/>
    </row>
    <row r="10" spans="1:15" x14ac:dyDescent="0.25">
      <c r="A10" s="7">
        <v>42769</v>
      </c>
      <c r="B10" s="2" t="s">
        <v>24</v>
      </c>
      <c r="C10" s="2" t="s">
        <v>25</v>
      </c>
      <c r="D10" s="5">
        <v>84</v>
      </c>
      <c r="E10" s="5"/>
      <c r="F10" s="5">
        <v>4.5</v>
      </c>
      <c r="G10" s="10">
        <f t="shared" si="0"/>
        <v>67.5</v>
      </c>
      <c r="H10" s="10">
        <f t="shared" si="1"/>
        <v>46.5</v>
      </c>
      <c r="I10" s="10">
        <f t="shared" si="2"/>
        <v>67.5</v>
      </c>
      <c r="J10" s="10">
        <f t="shared" si="3"/>
        <v>46.5</v>
      </c>
      <c r="K10" s="10">
        <f t="shared" si="4"/>
        <v>67.5</v>
      </c>
      <c r="L10" s="10">
        <f t="shared" si="5"/>
        <v>46.5</v>
      </c>
      <c r="M10" s="19"/>
      <c r="N10" s="17"/>
      <c r="O10" s="14"/>
    </row>
    <row r="11" spans="1:15" x14ac:dyDescent="0.25">
      <c r="A11" s="7">
        <v>42771</v>
      </c>
      <c r="B11" s="2" t="s">
        <v>26</v>
      </c>
      <c r="C11" s="2" t="s">
        <v>27</v>
      </c>
      <c r="D11" s="5"/>
      <c r="E11" s="5">
        <v>39</v>
      </c>
      <c r="F11" s="5">
        <v>4.5</v>
      </c>
      <c r="G11" s="10">
        <f t="shared" si="0"/>
        <v>33.75</v>
      </c>
      <c r="H11" s="10">
        <f t="shared" si="1"/>
        <v>33.75</v>
      </c>
      <c r="I11" s="10">
        <f t="shared" si="2"/>
        <v>33.75</v>
      </c>
      <c r="J11" s="10">
        <f t="shared" si="3"/>
        <v>33.75</v>
      </c>
      <c r="K11" s="10">
        <f t="shared" si="4"/>
        <v>4.5</v>
      </c>
      <c r="L11" s="10">
        <f t="shared" si="5"/>
        <v>33.75</v>
      </c>
      <c r="M11" s="19"/>
      <c r="N11" s="17"/>
      <c r="O11" s="14"/>
    </row>
    <row r="12" spans="1:15" x14ac:dyDescent="0.25">
      <c r="A12" s="7">
        <v>42784</v>
      </c>
      <c r="B12" s="2" t="s">
        <v>28</v>
      </c>
      <c r="C12" s="2" t="s">
        <v>29</v>
      </c>
      <c r="D12" s="5"/>
      <c r="E12" s="5"/>
      <c r="F12" s="5">
        <v>99</v>
      </c>
      <c r="G12" s="10">
        <f t="shared" si="0"/>
        <v>99</v>
      </c>
      <c r="H12" s="10">
        <f t="shared" si="1"/>
        <v>99</v>
      </c>
      <c r="I12" s="10">
        <f t="shared" si="2"/>
        <v>99</v>
      </c>
      <c r="J12" s="10">
        <f t="shared" si="3"/>
        <v>99</v>
      </c>
      <c r="K12" s="10">
        <f t="shared" si="4"/>
        <v>99</v>
      </c>
      <c r="L12" s="10">
        <f t="shared" si="5"/>
        <v>99</v>
      </c>
      <c r="M12" s="19"/>
      <c r="N12" s="17"/>
      <c r="O12" s="14"/>
    </row>
    <row r="13" spans="1:15" x14ac:dyDescent="0.25">
      <c r="A13" s="7"/>
      <c r="B13" s="2"/>
      <c r="C13" s="2"/>
      <c r="D13" s="5"/>
      <c r="E13" s="5"/>
      <c r="F13" s="5"/>
      <c r="G13" s="10">
        <f t="shared" si="0"/>
        <v>0</v>
      </c>
      <c r="H13" s="10">
        <f t="shared" si="1"/>
        <v>0</v>
      </c>
      <c r="I13" s="10">
        <f t="shared" si="2"/>
        <v>0</v>
      </c>
      <c r="J13" s="10">
        <f t="shared" si="3"/>
        <v>0</v>
      </c>
      <c r="K13" s="10">
        <f t="shared" si="4"/>
        <v>0</v>
      </c>
      <c r="L13" s="10">
        <f t="shared" si="5"/>
        <v>0</v>
      </c>
      <c r="M13" s="19"/>
      <c r="N13" s="17"/>
      <c r="O13" s="14"/>
    </row>
    <row r="14" spans="1:15" x14ac:dyDescent="0.25">
      <c r="A14" s="7"/>
      <c r="B14" s="2"/>
      <c r="C14" s="2"/>
      <c r="D14" s="5"/>
      <c r="E14" s="5"/>
      <c r="F14" s="5"/>
      <c r="G14" s="10">
        <f t="shared" si="0"/>
        <v>0</v>
      </c>
      <c r="H14" s="10">
        <f t="shared" si="1"/>
        <v>0</v>
      </c>
      <c r="I14" s="10">
        <f t="shared" si="2"/>
        <v>0</v>
      </c>
      <c r="J14" s="10">
        <f t="shared" si="3"/>
        <v>0</v>
      </c>
      <c r="K14" s="10">
        <f t="shared" si="4"/>
        <v>0</v>
      </c>
      <c r="L14" s="10">
        <f t="shared" si="5"/>
        <v>0</v>
      </c>
      <c r="M14" s="19"/>
      <c r="N14" s="17"/>
      <c r="O14" s="14"/>
    </row>
    <row r="15" spans="1:15" x14ac:dyDescent="0.25">
      <c r="A15" s="7"/>
      <c r="B15" s="2"/>
      <c r="C15" s="2"/>
      <c r="D15" s="5"/>
      <c r="E15" s="5"/>
      <c r="F15" s="5"/>
      <c r="G15" s="10">
        <f t="shared" si="0"/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 t="shared" si="4"/>
        <v>0</v>
      </c>
      <c r="L15" s="10">
        <f t="shared" si="5"/>
        <v>0</v>
      </c>
      <c r="M15" s="19"/>
      <c r="N15" s="17"/>
      <c r="O15" s="14"/>
    </row>
    <row r="16" spans="1:15" x14ac:dyDescent="0.25">
      <c r="A16" s="2" t="s">
        <v>30</v>
      </c>
      <c r="B16" s="2" t="s">
        <v>31</v>
      </c>
      <c r="C16" s="2"/>
      <c r="D16" s="5"/>
      <c r="E16" s="5"/>
      <c r="F16" s="5"/>
      <c r="G16" s="5">
        <v>62</v>
      </c>
      <c r="H16" s="9">
        <v>255</v>
      </c>
      <c r="I16" s="6">
        <v>39</v>
      </c>
      <c r="J16" s="9">
        <v>69</v>
      </c>
      <c r="K16" s="11">
        <v>72</v>
      </c>
      <c r="L16" s="13">
        <v>320</v>
      </c>
      <c r="M16" s="19"/>
      <c r="N16" s="17"/>
      <c r="O16" s="14"/>
    </row>
    <row r="17" spans="1:15" x14ac:dyDescent="0.25">
      <c r="A17" s="3" t="s">
        <v>32</v>
      </c>
      <c r="B17" s="4"/>
      <c r="C17" s="4"/>
      <c r="D17" s="27">
        <f>SUM(D6:D16)*0.91+SUM(E6:E16)+SUM(F6:F16)</f>
        <v>623.44000000000005</v>
      </c>
      <c r="E17" s="12"/>
      <c r="F17" s="28"/>
      <c r="G17" s="6">
        <f t="shared" ref="G17:L17" si="6">SUM(G6:G16)</f>
        <v>598.25</v>
      </c>
      <c r="H17" s="6">
        <f t="shared" si="6"/>
        <v>670.25</v>
      </c>
      <c r="I17" s="6">
        <f t="shared" si="6"/>
        <v>575.25</v>
      </c>
      <c r="J17" s="6">
        <f t="shared" si="6"/>
        <v>484.25</v>
      </c>
      <c r="K17" s="6">
        <f t="shared" si="6"/>
        <v>579</v>
      </c>
      <c r="L17" s="6">
        <f t="shared" si="6"/>
        <v>735.25</v>
      </c>
      <c r="M17" s="19"/>
      <c r="N17" s="17"/>
      <c r="O17" s="14"/>
    </row>
    <row r="18" spans="1:15" x14ac:dyDescent="0.25">
      <c r="M18" s="15"/>
      <c r="N18" s="14"/>
      <c r="O18" s="14"/>
    </row>
    <row r="19" spans="1:15" x14ac:dyDescent="0.25">
      <c r="A19" s="1" t="s">
        <v>33</v>
      </c>
      <c r="M19" s="15"/>
      <c r="N19" s="14"/>
      <c r="O19" s="14"/>
    </row>
    <row r="20" spans="1:15" x14ac:dyDescent="0.25">
      <c r="A20" t="s">
        <v>34</v>
      </c>
      <c r="B20" t="s">
        <v>35</v>
      </c>
      <c r="M20" s="15"/>
      <c r="N20" s="14"/>
      <c r="O20" s="14"/>
    </row>
    <row r="21" spans="1:15" x14ac:dyDescent="0.25">
      <c r="A21" t="s">
        <v>36</v>
      </c>
      <c r="B21" t="s">
        <v>37</v>
      </c>
    </row>
    <row r="22" spans="1:15" x14ac:dyDescent="0.25">
      <c r="A22" t="s">
        <v>38</v>
      </c>
      <c r="B22" t="s">
        <v>39</v>
      </c>
    </row>
    <row r="23" spans="1:15" x14ac:dyDescent="0.25">
      <c r="A23" t="s">
        <v>40</v>
      </c>
      <c r="B23" t="s">
        <v>41</v>
      </c>
    </row>
    <row r="25" spans="1:15" x14ac:dyDescent="0.25">
      <c r="A25" t="s">
        <v>42</v>
      </c>
    </row>
    <row r="26" spans="1:15" x14ac:dyDescent="0.25">
      <c r="A26" t="s">
        <v>43</v>
      </c>
    </row>
    <row r="27" spans="1:15" x14ac:dyDescent="0.25">
      <c r="A27" t="s">
        <v>44</v>
      </c>
    </row>
    <row r="28" spans="1:15" x14ac:dyDescent="0.25">
      <c r="A28" t="s">
        <v>45</v>
      </c>
    </row>
  </sheetData>
  <mergeCells count="1">
    <mergeCell ref="F3:G3"/>
  </mergeCells>
  <phoneticPr fontId="4" type="noConversion"/>
  <conditionalFormatting sqref="G17:L17">
    <cfRule type="cellIs" dxfId="1" priority="3" stopIfTrue="1" operator="lessThan">
      <formula>$D$17</formula>
    </cfRule>
    <cfRule type="cellIs" dxfId="0" priority="4" stopIfTrue="1" operator="greaterThanOrEqual">
      <formula>$D$17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Amortisierungsberechnung</dc:title>
  <dc:subject/>
  <dc:creator>BPS - Daniel Wall</dc:creator>
  <cp:keywords/>
  <dc:description/>
  <cp:lastModifiedBy>Daniel Wall</cp:lastModifiedBy>
  <cp:revision/>
  <dcterms:created xsi:type="dcterms:W3CDTF">2011-06-11T16:26:38Z</dcterms:created>
  <dcterms:modified xsi:type="dcterms:W3CDTF">2017-03-09T13:00:12Z</dcterms:modified>
  <cp:category/>
  <cp:contentStatus/>
</cp:coreProperties>
</file>